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roberta/Desktop/1. EROGAZIONE/FAR MAREMMA/1. FAR MAREMMA_Materiale da consegnare/Business plan_Valutazione Asset/"/>
    </mc:Choice>
  </mc:AlternateContent>
  <xr:revisionPtr revIDLastSave="0" documentId="13_ncr:1_{30D5263E-5D9F-2A4D-AF83-D283BF62AB91}" xr6:coauthVersionLast="47" xr6:coauthVersionMax="47" xr10:uidLastSave="{00000000-0000-0000-0000-000000000000}"/>
  <bookViews>
    <workbookView xWindow="0" yWindow="500" windowWidth="28800" windowHeight="16620" xr2:uid="{00000000-000D-0000-FFFF-FFFF00000000}"/>
  </bookViews>
  <sheets>
    <sheet name="Cover" sheetId="1" r:id="rId1"/>
    <sheet name="Sintes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ZOqccQvAPdFE4nkW2c8CGxv0hAQ=="/>
    </ext>
  </extLst>
</workbook>
</file>

<file path=xl/calcChain.xml><?xml version="1.0" encoding="utf-8"?>
<calcChain xmlns="http://schemas.openxmlformats.org/spreadsheetml/2006/main">
  <c r="I46" i="2" l="1"/>
  <c r="H46" i="2"/>
  <c r="K39" i="2"/>
  <c r="I39" i="2"/>
  <c r="H39" i="2"/>
  <c r="G39" i="2"/>
  <c r="F39" i="2"/>
  <c r="E39" i="2"/>
  <c r="K37" i="2"/>
  <c r="K36" i="2"/>
  <c r="K32" i="2"/>
  <c r="I32" i="2"/>
  <c r="H32" i="2"/>
  <c r="G32" i="2"/>
  <c r="F32" i="2"/>
  <c r="E32" i="2"/>
  <c r="K30" i="2"/>
  <c r="K29" i="2"/>
  <c r="K25" i="2"/>
  <c r="I25" i="2"/>
  <c r="H25" i="2"/>
  <c r="G25" i="2"/>
  <c r="F25" i="2"/>
  <c r="E25" i="2"/>
  <c r="K23" i="2"/>
  <c r="K22" i="2"/>
  <c r="K18" i="2"/>
  <c r="I18" i="2"/>
  <c r="H18" i="2"/>
  <c r="G18" i="2"/>
  <c r="F18" i="2"/>
  <c r="E18" i="2"/>
  <c r="K16" i="2"/>
  <c r="K15" i="2"/>
  <c r="I10" i="2"/>
  <c r="H10" i="2"/>
  <c r="E8" i="2"/>
  <c r="E44" i="2" s="1"/>
  <c r="E7" i="2"/>
  <c r="F7" i="2" s="1"/>
  <c r="G7" i="2" l="1"/>
  <c r="F8" i="2"/>
  <c r="F44" i="2" s="1"/>
  <c r="K7" i="2"/>
  <c r="F43" i="2"/>
  <c r="F46" i="2" s="1"/>
  <c r="E43" i="2"/>
  <c r="E10" i="2"/>
  <c r="E46" i="2" l="1"/>
  <c r="F10" i="2"/>
  <c r="G43" i="2"/>
  <c r="G8" i="2"/>
  <c r="G44" i="2" l="1"/>
  <c r="K44" i="2" s="1"/>
  <c r="K8" i="2"/>
  <c r="K10" i="2" s="1"/>
  <c r="G10" i="2"/>
  <c r="G46" i="2"/>
  <c r="K43" i="2"/>
  <c r="K46" i="2" s="1"/>
</calcChain>
</file>

<file path=xl/sharedStrings.xml><?xml version="1.0" encoding="utf-8"?>
<sst xmlns="http://schemas.openxmlformats.org/spreadsheetml/2006/main" count="35" uniqueCount="17">
  <si>
    <t>Cooperativa di Comunità
TerrAntica di Santa Luce</t>
  </si>
  <si>
    <t>Business plan</t>
  </si>
  <si>
    <t>Valutazione degli Asset dell'Eco-Sistema</t>
  </si>
  <si>
    <t xml:space="preserve">                                                                                                                                          La cooperazione al cuore del Mediterraneo</t>
  </si>
  <si>
    <t>Sintesi Asset</t>
  </si>
  <si>
    <t>1. Sala del Gusto TerrAntica</t>
  </si>
  <si>
    <t>Totale</t>
  </si>
  <si>
    <t>Ricavi</t>
  </si>
  <si>
    <t>Costi</t>
  </si>
  <si>
    <t>Flusso di Cassa Netto</t>
  </si>
  <si>
    <t>2. Bottega della Salute</t>
  </si>
  <si>
    <t>3. Siti culturali</t>
  </si>
  <si>
    <t>4. Trekking</t>
  </si>
  <si>
    <t>Entrate</t>
  </si>
  <si>
    <t>Uscite</t>
  </si>
  <si>
    <t>5. Struttura</t>
  </si>
  <si>
    <t xml:space="preserve"> - Totale 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</si>
</sst>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24"/>
      <color rgb="FF002060"/>
      <name val="Open Sans"/>
    </font>
    <font>
      <sz val="11"/>
      <color theme="1"/>
      <name val="Open Sans"/>
    </font>
    <font>
      <b/>
      <i/>
      <sz val="16"/>
      <color rgb="FF002060"/>
      <name val="Open Sans"/>
    </font>
    <font>
      <b/>
      <sz val="8"/>
      <color rgb="FF4472C4"/>
      <name val="Open Sans"/>
    </font>
    <font>
      <sz val="11"/>
      <color rgb="FF002060"/>
      <name val="Calibri"/>
    </font>
    <font>
      <b/>
      <sz val="16"/>
      <color rgb="FF002060"/>
      <name val="Calibri"/>
    </font>
    <font>
      <b/>
      <sz val="12"/>
      <color rgb="FF002060"/>
      <name val="Calibri"/>
    </font>
    <font>
      <b/>
      <sz val="14"/>
      <color rgb="FF002060"/>
      <name val="Calibri"/>
    </font>
    <font>
      <b/>
      <sz val="11"/>
      <color rgb="FF00206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7</xdr:row>
      <xdr:rowOff>171450</xdr:rowOff>
    </xdr:from>
    <xdr:ext cx="4191000" cy="1209675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26</xdr:row>
      <xdr:rowOff>38100</xdr:rowOff>
    </xdr:from>
    <xdr:ext cx="3429000" cy="428625"/>
    <xdr:pic>
      <xdr:nvPicPr>
        <xdr:cNvPr id="3" name="image2.png" title="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98"/>
  <sheetViews>
    <sheetView showGridLines="0" tabSelected="1" workbookViewId="0">
      <selection activeCell="D18" sqref="D18"/>
    </sheetView>
  </sheetViews>
  <sheetFormatPr baseColWidth="10" defaultColWidth="14.5" defaultRowHeight="15" customHeight="1" x14ac:dyDescent="0.2"/>
  <cols>
    <col min="1" max="1" width="8.6640625" customWidth="1"/>
    <col min="2" max="3" width="4.6640625" customWidth="1"/>
    <col min="4" max="4" width="84.6640625" customWidth="1"/>
    <col min="5" max="5" width="4.6640625" customWidth="1"/>
    <col min="6" max="27" width="8.6640625" customWidth="1"/>
  </cols>
  <sheetData>
    <row r="1" spans="2:6" ht="14.25" customHeight="1" x14ac:dyDescent="0.2"/>
    <row r="2" spans="2:6" ht="14.25" customHeight="1" x14ac:dyDescent="0.2"/>
    <row r="3" spans="2:6" ht="14.25" customHeight="1" x14ac:dyDescent="0.2"/>
    <row r="4" spans="2:6" ht="14.25" customHeight="1" x14ac:dyDescent="0.2"/>
    <row r="5" spans="2:6" ht="14.25" customHeight="1" x14ac:dyDescent="0.2"/>
    <row r="6" spans="2:6" ht="14.25" customHeight="1" x14ac:dyDescent="0.2"/>
    <row r="7" spans="2:6" ht="14.25" customHeight="1" x14ac:dyDescent="0.2"/>
    <row r="8" spans="2:6" ht="14.25" customHeight="1" x14ac:dyDescent="0.2">
      <c r="B8" s="1"/>
      <c r="C8" s="2"/>
      <c r="D8" s="2"/>
      <c r="E8" s="2"/>
      <c r="F8" s="3"/>
    </row>
    <row r="9" spans="2:6" ht="14.25" customHeight="1" x14ac:dyDescent="0.2">
      <c r="B9" s="4"/>
      <c r="F9" s="5"/>
    </row>
    <row r="10" spans="2:6" ht="14.25" customHeight="1" x14ac:dyDescent="0.2">
      <c r="B10" s="4"/>
      <c r="F10" s="5"/>
    </row>
    <row r="11" spans="2:6" ht="14.25" customHeight="1" x14ac:dyDescent="0.2">
      <c r="B11" s="4"/>
      <c r="F11" s="5"/>
    </row>
    <row r="12" spans="2:6" ht="14.25" customHeight="1" x14ac:dyDescent="0.2">
      <c r="B12" s="4"/>
      <c r="F12" s="5"/>
    </row>
    <row r="13" spans="2:6" ht="14.25" customHeight="1" x14ac:dyDescent="0.2">
      <c r="B13" s="4"/>
      <c r="F13" s="5"/>
    </row>
    <row r="14" spans="2:6" ht="14.25" customHeight="1" x14ac:dyDescent="0.2">
      <c r="B14" s="4"/>
      <c r="F14" s="5"/>
    </row>
    <row r="15" spans="2:6" ht="14.25" customHeight="1" x14ac:dyDescent="0.2">
      <c r="B15" s="4"/>
      <c r="F15" s="5"/>
    </row>
    <row r="16" spans="2:6" ht="33" customHeight="1" x14ac:dyDescent="0.4">
      <c r="B16" s="4"/>
      <c r="D16" s="6" t="s">
        <v>0</v>
      </c>
      <c r="F16" s="5"/>
    </row>
    <row r="17" spans="2:6" ht="26" customHeight="1" x14ac:dyDescent="0.2">
      <c r="B17" s="4"/>
      <c r="D17" s="7"/>
      <c r="F17" s="5"/>
    </row>
    <row r="18" spans="2:6" ht="20" customHeight="1" x14ac:dyDescent="0.3">
      <c r="B18" s="4"/>
      <c r="D18" s="8" t="s">
        <v>1</v>
      </c>
      <c r="F18" s="5"/>
    </row>
    <row r="19" spans="2:6" ht="14.25" customHeight="1" x14ac:dyDescent="0.2">
      <c r="B19" s="4"/>
      <c r="D19" s="7"/>
      <c r="F19" s="5"/>
    </row>
    <row r="20" spans="2:6" ht="14.25" customHeight="1" x14ac:dyDescent="0.3">
      <c r="B20" s="4"/>
      <c r="D20" s="9" t="s">
        <v>2</v>
      </c>
      <c r="F20" s="5"/>
    </row>
    <row r="21" spans="2:6" ht="14.25" customHeight="1" x14ac:dyDescent="0.2">
      <c r="B21" s="4"/>
      <c r="F21" s="5"/>
    </row>
    <row r="22" spans="2:6" ht="14.25" customHeight="1" x14ac:dyDescent="0.2">
      <c r="B22" s="4"/>
      <c r="F22" s="5"/>
    </row>
    <row r="23" spans="2:6" ht="14.25" customHeight="1" x14ac:dyDescent="0.2">
      <c r="B23" s="4"/>
      <c r="F23" s="5"/>
    </row>
    <row r="24" spans="2:6" ht="14.25" customHeight="1" x14ac:dyDescent="0.2">
      <c r="B24" s="4"/>
      <c r="F24" s="5"/>
    </row>
    <row r="25" spans="2:6" ht="14.25" customHeight="1" x14ac:dyDescent="0.2">
      <c r="B25" s="4"/>
      <c r="F25" s="5"/>
    </row>
    <row r="26" spans="2:6" ht="14.25" customHeight="1" x14ac:dyDescent="0.2">
      <c r="B26" s="4"/>
      <c r="F26" s="5"/>
    </row>
    <row r="27" spans="2:6" ht="14.25" customHeight="1" x14ac:dyDescent="0.2">
      <c r="B27" s="4"/>
      <c r="F27" s="5"/>
    </row>
    <row r="28" spans="2:6" ht="14.25" customHeight="1" x14ac:dyDescent="0.2">
      <c r="B28" s="4"/>
      <c r="D28" s="10" t="s">
        <v>3</v>
      </c>
      <c r="F28" s="5"/>
    </row>
    <row r="29" spans="2:6" ht="14.25" customHeight="1" x14ac:dyDescent="0.2">
      <c r="B29" s="4"/>
      <c r="F29" s="5"/>
    </row>
    <row r="30" spans="2:6" ht="14.25" customHeight="1" x14ac:dyDescent="0.2">
      <c r="B30" s="11"/>
      <c r="C30" s="12"/>
      <c r="D30" s="12"/>
      <c r="E30" s="12"/>
      <c r="F30" s="13"/>
    </row>
    <row r="31" spans="2:6" ht="14.25" customHeight="1" x14ac:dyDescent="0.2"/>
    <row r="32" spans="2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</sheetData>
  <printOptions horizontalCentered="1" verticalCentered="1"/>
  <pageMargins left="0.39370078740157483" right="0.39370078740157483" top="0.39370078740157483" bottom="0.3937007874015748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showGridLines="0" workbookViewId="0"/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7" width="13.6640625" customWidth="1"/>
    <col min="8" max="9" width="13.6640625" hidden="1" customWidth="1"/>
    <col min="10" max="10" width="1.6640625" customWidth="1"/>
    <col min="11" max="11" width="13.6640625" customWidth="1"/>
    <col min="12" max="12" width="1.6640625" customWidth="1"/>
    <col min="13" max="22" width="10.6640625" customWidth="1"/>
    <col min="23" max="23" width="11.6640625" customWidth="1"/>
    <col min="24" max="25" width="1.6640625" customWidth="1"/>
    <col min="26" max="31" width="11.6640625" customWidth="1"/>
  </cols>
  <sheetData>
    <row r="1" spans="1:31" ht="18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4" customHeight="1" x14ac:dyDescent="0.2">
      <c r="A2" s="14"/>
      <c r="B2" s="14"/>
      <c r="C2" s="15" t="s">
        <v>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8" customHeight="1" x14ac:dyDescent="0.2">
      <c r="A5" s="16"/>
      <c r="B5" s="16"/>
      <c r="C5" s="17" t="s">
        <v>5</v>
      </c>
      <c r="D5" s="16"/>
      <c r="E5" s="18">
        <v>2022</v>
      </c>
      <c r="F5" s="18">
        <v>2023</v>
      </c>
      <c r="G5" s="18">
        <v>2024</v>
      </c>
      <c r="H5" s="18">
        <v>2025</v>
      </c>
      <c r="I5" s="18">
        <v>2026</v>
      </c>
      <c r="J5" s="18"/>
      <c r="K5" s="19" t="s">
        <v>6</v>
      </c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16"/>
      <c r="X5" s="16"/>
      <c r="Y5" s="16"/>
      <c r="Z5" s="21"/>
      <c r="AA5" s="20"/>
      <c r="AB5" s="20"/>
      <c r="AC5" s="20"/>
      <c r="AD5" s="20"/>
      <c r="AE5" s="20"/>
    </row>
    <row r="6" spans="1:31" ht="9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8" customHeight="1" x14ac:dyDescent="0.2">
      <c r="A7" s="14"/>
      <c r="B7" s="14"/>
      <c r="C7" s="22" t="s">
        <v>7</v>
      </c>
      <c r="D7" s="14"/>
      <c r="E7" s="23">
        <f>100*4*5*25</f>
        <v>50000</v>
      </c>
      <c r="F7" s="23">
        <f t="shared" ref="F7:G7" si="0">+E7*1.1</f>
        <v>55000.000000000007</v>
      </c>
      <c r="G7" s="23">
        <f t="shared" si="0"/>
        <v>60500.000000000015</v>
      </c>
      <c r="H7" s="23"/>
      <c r="I7" s="23"/>
      <c r="J7" s="23"/>
      <c r="K7" s="23">
        <f t="shared" ref="K7:K8" si="1">SUM(E7:I7)</f>
        <v>165500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8" customHeight="1" x14ac:dyDescent="0.2">
      <c r="A8" s="14"/>
      <c r="B8" s="14"/>
      <c r="C8" s="22" t="s">
        <v>8</v>
      </c>
      <c r="D8" s="14"/>
      <c r="E8" s="23">
        <f t="shared" ref="E8:G8" si="2">1500*12+E7*0.4</f>
        <v>38000</v>
      </c>
      <c r="F8" s="23">
        <f t="shared" si="2"/>
        <v>40000</v>
      </c>
      <c r="G8" s="23">
        <f t="shared" si="2"/>
        <v>42200.000000000007</v>
      </c>
      <c r="H8" s="23"/>
      <c r="I8" s="23"/>
      <c r="J8" s="23"/>
      <c r="K8" s="23">
        <f t="shared" si="1"/>
        <v>120200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9" customHeight="1" x14ac:dyDescent="0.2">
      <c r="A9" s="14"/>
      <c r="B9" s="14"/>
      <c r="C9" s="22"/>
      <c r="D9" s="14"/>
      <c r="E9" s="23"/>
      <c r="F9" s="23"/>
      <c r="G9" s="23"/>
      <c r="H9" s="23"/>
      <c r="I9" s="23"/>
      <c r="J9" s="23"/>
      <c r="K9" s="2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21" customHeight="1" x14ac:dyDescent="0.2">
      <c r="A10" s="14"/>
      <c r="B10" s="14"/>
      <c r="C10" s="20" t="s">
        <v>9</v>
      </c>
      <c r="D10" s="14"/>
      <c r="E10" s="24">
        <f t="shared" ref="E10:I10" si="3">+E7-E8</f>
        <v>12000</v>
      </c>
      <c r="F10" s="24">
        <f t="shared" si="3"/>
        <v>15000.000000000007</v>
      </c>
      <c r="G10" s="24">
        <f t="shared" si="3"/>
        <v>18300.000000000007</v>
      </c>
      <c r="H10" s="24">
        <f t="shared" si="3"/>
        <v>0</v>
      </c>
      <c r="I10" s="24">
        <f t="shared" si="3"/>
        <v>0</v>
      </c>
      <c r="J10" s="25"/>
      <c r="K10" s="24">
        <f>+K7-K8</f>
        <v>45300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9.7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9.7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8" customHeight="1" x14ac:dyDescent="0.2">
      <c r="A13" s="16"/>
      <c r="B13" s="16"/>
      <c r="C13" s="17" t="s">
        <v>10</v>
      </c>
      <c r="D13" s="16"/>
      <c r="E13" s="18">
        <v>2022</v>
      </c>
      <c r="F13" s="18">
        <v>2023</v>
      </c>
      <c r="G13" s="18">
        <v>2024</v>
      </c>
      <c r="H13" s="18">
        <v>2025</v>
      </c>
      <c r="I13" s="18">
        <v>2026</v>
      </c>
      <c r="J13" s="18"/>
      <c r="K13" s="19" t="s">
        <v>6</v>
      </c>
      <c r="L13" s="20"/>
      <c r="M13" s="20"/>
      <c r="N13" s="21"/>
      <c r="O13" s="20"/>
      <c r="P13" s="20"/>
      <c r="Q13" s="20"/>
      <c r="R13" s="20"/>
      <c r="S13" s="20"/>
      <c r="T13" s="20"/>
      <c r="U13" s="20"/>
      <c r="V13" s="20"/>
      <c r="W13" s="16"/>
      <c r="X13" s="16"/>
      <c r="Y13" s="16"/>
      <c r="Z13" s="21"/>
      <c r="AA13" s="20"/>
      <c r="AB13" s="20"/>
      <c r="AC13" s="20"/>
      <c r="AD13" s="20"/>
      <c r="AE13" s="20"/>
    </row>
    <row r="14" spans="1:31" ht="9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8" customHeight="1" x14ac:dyDescent="0.2">
      <c r="A15" s="14"/>
      <c r="B15" s="14"/>
      <c r="C15" s="22" t="s">
        <v>7</v>
      </c>
      <c r="D15" s="14"/>
      <c r="E15" s="23">
        <v>1500</v>
      </c>
      <c r="F15" s="23">
        <v>1500</v>
      </c>
      <c r="G15" s="23">
        <v>1500</v>
      </c>
      <c r="H15" s="23"/>
      <c r="I15" s="23"/>
      <c r="J15" s="23"/>
      <c r="K15" s="23">
        <f t="shared" ref="K15:K16" si="4">SUM(E15:I15)</f>
        <v>4500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8" customHeight="1" x14ac:dyDescent="0.2">
      <c r="A16" s="14"/>
      <c r="B16" s="14"/>
      <c r="C16" s="22" t="s">
        <v>8</v>
      </c>
      <c r="D16" s="14"/>
      <c r="E16" s="23"/>
      <c r="F16" s="23"/>
      <c r="G16" s="23"/>
      <c r="H16" s="23"/>
      <c r="I16" s="23"/>
      <c r="J16" s="23"/>
      <c r="K16" s="23">
        <f t="shared" si="4"/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9" customHeight="1" x14ac:dyDescent="0.2">
      <c r="A17" s="14"/>
      <c r="B17" s="14"/>
      <c r="C17" s="22"/>
      <c r="D17" s="14"/>
      <c r="E17" s="23"/>
      <c r="F17" s="23"/>
      <c r="G17" s="23"/>
      <c r="H17" s="23"/>
      <c r="I17" s="23"/>
      <c r="J17" s="23"/>
      <c r="K17" s="2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 customHeight="1" x14ac:dyDescent="0.2">
      <c r="A18" s="14"/>
      <c r="B18" s="14"/>
      <c r="C18" s="20" t="s">
        <v>9</v>
      </c>
      <c r="D18" s="14"/>
      <c r="E18" s="24">
        <f t="shared" ref="E18:I18" si="5">+E15-E16</f>
        <v>1500</v>
      </c>
      <c r="F18" s="24">
        <f t="shared" si="5"/>
        <v>1500</v>
      </c>
      <c r="G18" s="24">
        <f t="shared" si="5"/>
        <v>1500</v>
      </c>
      <c r="H18" s="24">
        <f t="shared" si="5"/>
        <v>0</v>
      </c>
      <c r="I18" s="24">
        <f t="shared" si="5"/>
        <v>0</v>
      </c>
      <c r="J18" s="25"/>
      <c r="K18" s="24">
        <f>+K15-K16</f>
        <v>4500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9.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8" customHeight="1" x14ac:dyDescent="0.2">
      <c r="A20" s="16"/>
      <c r="B20" s="16"/>
      <c r="C20" s="17" t="s">
        <v>11</v>
      </c>
      <c r="D20" s="16"/>
      <c r="E20" s="18">
        <v>2022</v>
      </c>
      <c r="F20" s="18">
        <v>2023</v>
      </c>
      <c r="G20" s="18">
        <v>2024</v>
      </c>
      <c r="H20" s="18">
        <v>2025</v>
      </c>
      <c r="I20" s="18">
        <v>2026</v>
      </c>
      <c r="J20" s="18"/>
      <c r="K20" s="19" t="s">
        <v>6</v>
      </c>
      <c r="L20" s="20"/>
      <c r="M20" s="20"/>
      <c r="N20" s="21"/>
      <c r="O20" s="20"/>
      <c r="P20" s="20"/>
      <c r="Q20" s="20"/>
      <c r="R20" s="20"/>
      <c r="S20" s="20"/>
      <c r="T20" s="20"/>
      <c r="U20" s="20"/>
      <c r="V20" s="20"/>
      <c r="W20" s="16"/>
      <c r="X20" s="16"/>
      <c r="Y20" s="16"/>
      <c r="Z20" s="21"/>
      <c r="AA20" s="20"/>
      <c r="AB20" s="20"/>
      <c r="AC20" s="20"/>
      <c r="AD20" s="20"/>
      <c r="AE20" s="20"/>
    </row>
    <row r="21" spans="1:31" ht="9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 customHeight="1" x14ac:dyDescent="0.2">
      <c r="A22" s="14"/>
      <c r="B22" s="14"/>
      <c r="C22" s="22" t="s">
        <v>7</v>
      </c>
      <c r="D22" s="14"/>
      <c r="E22" s="23"/>
      <c r="F22" s="23"/>
      <c r="G22" s="23"/>
      <c r="H22" s="23"/>
      <c r="I22" s="23"/>
      <c r="J22" s="23"/>
      <c r="K22" s="23">
        <f t="shared" ref="K22:K23" si="6">SUM(E22:I22)</f>
        <v>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8" customHeight="1" x14ac:dyDescent="0.2">
      <c r="A23" s="14"/>
      <c r="B23" s="14"/>
      <c r="C23" s="22" t="s">
        <v>8</v>
      </c>
      <c r="D23" s="14"/>
      <c r="E23" s="23"/>
      <c r="F23" s="23"/>
      <c r="G23" s="23"/>
      <c r="H23" s="23"/>
      <c r="I23" s="23"/>
      <c r="J23" s="23"/>
      <c r="K23" s="23">
        <f t="shared" si="6"/>
        <v>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9.75" customHeight="1" x14ac:dyDescent="0.2">
      <c r="A24" s="14"/>
      <c r="B24" s="14"/>
      <c r="C24" s="22"/>
      <c r="D24" s="14"/>
      <c r="E24" s="23"/>
      <c r="F24" s="23"/>
      <c r="G24" s="23"/>
      <c r="H24" s="23"/>
      <c r="I24" s="23"/>
      <c r="J24" s="23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" customHeight="1" x14ac:dyDescent="0.2">
      <c r="A25" s="14"/>
      <c r="B25" s="14"/>
      <c r="C25" s="20" t="s">
        <v>9</v>
      </c>
      <c r="D25" s="14"/>
      <c r="E25" s="24">
        <f t="shared" ref="E25:I25" si="7">+E22-E23</f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5"/>
      <c r="K25" s="24">
        <f>+K22-K23</f>
        <v>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9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" customHeight="1" x14ac:dyDescent="0.2">
      <c r="A27" s="16"/>
      <c r="B27" s="16"/>
      <c r="C27" s="17" t="s">
        <v>12</v>
      </c>
      <c r="D27" s="16"/>
      <c r="E27" s="18">
        <v>2022</v>
      </c>
      <c r="F27" s="18">
        <v>2023</v>
      </c>
      <c r="G27" s="18">
        <v>2024</v>
      </c>
      <c r="H27" s="18">
        <v>2025</v>
      </c>
      <c r="I27" s="18">
        <v>2026</v>
      </c>
      <c r="J27" s="18"/>
      <c r="K27" s="19" t="s">
        <v>6</v>
      </c>
      <c r="L27" s="20"/>
      <c r="M27" s="20"/>
      <c r="N27" s="21"/>
      <c r="O27" s="20"/>
      <c r="P27" s="20"/>
      <c r="Q27" s="20"/>
      <c r="R27" s="20"/>
      <c r="S27" s="20"/>
      <c r="T27" s="20"/>
      <c r="U27" s="20"/>
      <c r="V27" s="20"/>
      <c r="W27" s="16"/>
      <c r="X27" s="16"/>
      <c r="Y27" s="16"/>
      <c r="Z27" s="21"/>
      <c r="AA27" s="20"/>
      <c r="AB27" s="20"/>
      <c r="AC27" s="20"/>
      <c r="AD27" s="20"/>
      <c r="AE27" s="20"/>
    </row>
    <row r="28" spans="1:31" ht="9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" customHeight="1" x14ac:dyDescent="0.2">
      <c r="A29" s="14"/>
      <c r="B29" s="14"/>
      <c r="C29" s="22" t="s">
        <v>13</v>
      </c>
      <c r="D29" s="14"/>
      <c r="E29" s="23"/>
      <c r="F29" s="23"/>
      <c r="G29" s="23"/>
      <c r="H29" s="23"/>
      <c r="I29" s="23"/>
      <c r="J29" s="23"/>
      <c r="K29" s="23">
        <f t="shared" ref="K29:K30" si="8">SUM(E29:I29)</f>
        <v>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" customHeight="1" x14ac:dyDescent="0.2">
      <c r="A30" s="14"/>
      <c r="B30" s="14"/>
      <c r="C30" s="22" t="s">
        <v>14</v>
      </c>
      <c r="D30" s="14"/>
      <c r="E30" s="23"/>
      <c r="F30" s="23"/>
      <c r="G30" s="23"/>
      <c r="H30" s="23"/>
      <c r="I30" s="23"/>
      <c r="J30" s="23"/>
      <c r="K30" s="23">
        <f t="shared" si="8"/>
        <v>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9" customHeight="1" x14ac:dyDescent="0.2">
      <c r="A31" s="14"/>
      <c r="B31" s="14"/>
      <c r="C31" s="22"/>
      <c r="D31" s="14"/>
      <c r="E31" s="23"/>
      <c r="F31" s="23"/>
      <c r="G31" s="23"/>
      <c r="H31" s="23"/>
      <c r="I31" s="23"/>
      <c r="J31" s="23"/>
      <c r="K31" s="2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8" customHeight="1" x14ac:dyDescent="0.2">
      <c r="A32" s="14"/>
      <c r="B32" s="14"/>
      <c r="C32" s="20" t="s">
        <v>9</v>
      </c>
      <c r="D32" s="14"/>
      <c r="E32" s="24">
        <f t="shared" ref="E32:I32" si="9">+E29-E30</f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24">
        <f t="shared" si="9"/>
        <v>0</v>
      </c>
      <c r="J32" s="25"/>
      <c r="K32" s="24">
        <f>+K29-K30</f>
        <v>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9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8" customHeight="1" x14ac:dyDescent="0.2">
      <c r="A34" s="16"/>
      <c r="B34" s="16"/>
      <c r="C34" s="17" t="s">
        <v>15</v>
      </c>
      <c r="D34" s="16"/>
      <c r="E34" s="18">
        <v>2022</v>
      </c>
      <c r="F34" s="18">
        <v>2023</v>
      </c>
      <c r="G34" s="18">
        <v>2024</v>
      </c>
      <c r="H34" s="18">
        <v>2025</v>
      </c>
      <c r="I34" s="18">
        <v>2026</v>
      </c>
      <c r="J34" s="18"/>
      <c r="K34" s="19" t="s">
        <v>6</v>
      </c>
      <c r="L34" s="20"/>
      <c r="M34" s="20"/>
      <c r="N34" s="21"/>
      <c r="O34" s="20"/>
      <c r="P34" s="20"/>
      <c r="Q34" s="20"/>
      <c r="R34" s="20"/>
      <c r="S34" s="20"/>
      <c r="T34" s="20"/>
      <c r="U34" s="20"/>
      <c r="V34" s="20"/>
      <c r="W34" s="16"/>
      <c r="X34" s="16"/>
      <c r="Y34" s="16"/>
      <c r="Z34" s="21"/>
      <c r="AA34" s="20"/>
      <c r="AB34" s="20"/>
      <c r="AC34" s="20"/>
      <c r="AD34" s="20"/>
      <c r="AE34" s="20"/>
    </row>
    <row r="35" spans="1:31" ht="9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8" customHeight="1" x14ac:dyDescent="0.2">
      <c r="A36" s="14"/>
      <c r="B36" s="14"/>
      <c r="C36" s="22" t="s">
        <v>13</v>
      </c>
      <c r="D36" s="14"/>
      <c r="E36" s="23"/>
      <c r="F36" s="23"/>
      <c r="G36" s="23"/>
      <c r="H36" s="23"/>
      <c r="I36" s="23"/>
      <c r="J36" s="23"/>
      <c r="K36" s="23">
        <f t="shared" ref="K36:K37" si="10">SUM(E36:I36)</f>
        <v>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8" customHeight="1" x14ac:dyDescent="0.2">
      <c r="A37" s="14"/>
      <c r="B37" s="14"/>
      <c r="C37" s="22" t="s">
        <v>14</v>
      </c>
      <c r="D37" s="14"/>
      <c r="E37" s="23"/>
      <c r="F37" s="23"/>
      <c r="G37" s="23"/>
      <c r="H37" s="23"/>
      <c r="I37" s="23"/>
      <c r="J37" s="23"/>
      <c r="K37" s="23">
        <f t="shared" si="10"/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9" customHeight="1" x14ac:dyDescent="0.2">
      <c r="A38" s="14"/>
      <c r="B38" s="14"/>
      <c r="C38" s="22"/>
      <c r="D38" s="14"/>
      <c r="E38" s="23"/>
      <c r="F38" s="23"/>
      <c r="G38" s="23"/>
      <c r="H38" s="23"/>
      <c r="I38" s="23"/>
      <c r="J38" s="23"/>
      <c r="K38" s="2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8" customHeight="1" x14ac:dyDescent="0.2">
      <c r="A39" s="14"/>
      <c r="B39" s="14"/>
      <c r="C39" s="20" t="s">
        <v>9</v>
      </c>
      <c r="D39" s="14"/>
      <c r="E39" s="24">
        <f t="shared" ref="E39:I39" si="11">+E36-E37</f>
        <v>0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5"/>
      <c r="K39" s="24">
        <f>+K36-K37</f>
        <v>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9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" customHeight="1" x14ac:dyDescent="0.2">
      <c r="A41" s="14"/>
      <c r="B41" s="14"/>
      <c r="C41" s="17" t="s">
        <v>16</v>
      </c>
      <c r="D41" s="16"/>
      <c r="E41" s="18">
        <v>2022</v>
      </c>
      <c r="F41" s="18">
        <v>2023</v>
      </c>
      <c r="G41" s="18">
        <v>2024</v>
      </c>
      <c r="H41" s="18">
        <v>2025</v>
      </c>
      <c r="I41" s="18">
        <v>2026</v>
      </c>
      <c r="J41" s="18"/>
      <c r="K41" s="19" t="s">
        <v>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8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8" customHeight="1" x14ac:dyDescent="0.2">
      <c r="A43" s="14"/>
      <c r="B43" s="14"/>
      <c r="C43" s="22" t="s">
        <v>13</v>
      </c>
      <c r="D43" s="14"/>
      <c r="E43" s="23">
        <f t="shared" ref="E43:G43" si="12">+E7+E15+E22+E29+E36</f>
        <v>51500</v>
      </c>
      <c r="F43" s="23">
        <f t="shared" si="12"/>
        <v>56500.000000000007</v>
      </c>
      <c r="G43" s="23">
        <f t="shared" si="12"/>
        <v>62000.000000000015</v>
      </c>
      <c r="H43" s="23"/>
      <c r="I43" s="23"/>
      <c r="J43" s="23"/>
      <c r="K43" s="23">
        <f t="shared" ref="K43:K44" si="13">SUM(E43:I43)</f>
        <v>170000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8" customHeight="1" x14ac:dyDescent="0.2">
      <c r="A44" s="14"/>
      <c r="B44" s="14"/>
      <c r="C44" s="22" t="s">
        <v>14</v>
      </c>
      <c r="D44" s="14"/>
      <c r="E44" s="23">
        <f t="shared" ref="E44:G44" si="14">+E8+E16+E23+E30+E37</f>
        <v>38000</v>
      </c>
      <c r="F44" s="23">
        <f t="shared" si="14"/>
        <v>40000</v>
      </c>
      <c r="G44" s="23">
        <f t="shared" si="14"/>
        <v>42200.000000000007</v>
      </c>
      <c r="H44" s="23"/>
      <c r="I44" s="23"/>
      <c r="J44" s="23"/>
      <c r="K44" s="23">
        <f t="shared" si="13"/>
        <v>120200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9.75" customHeight="1" x14ac:dyDescent="0.2">
      <c r="A45" s="14"/>
      <c r="B45" s="14"/>
      <c r="C45" s="22"/>
      <c r="D45" s="14"/>
      <c r="E45" s="23"/>
      <c r="F45" s="23"/>
      <c r="G45" s="23"/>
      <c r="H45" s="23"/>
      <c r="I45" s="23"/>
      <c r="J45" s="23"/>
      <c r="K45" s="2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8" customHeight="1" x14ac:dyDescent="0.2">
      <c r="A46" s="14"/>
      <c r="B46" s="14"/>
      <c r="C46" s="20" t="s">
        <v>9</v>
      </c>
      <c r="D46" s="14"/>
      <c r="E46" s="24">
        <f t="shared" ref="E46:I46" si="15">+E43-E44</f>
        <v>13500</v>
      </c>
      <c r="F46" s="24">
        <f t="shared" si="15"/>
        <v>16500.000000000007</v>
      </c>
      <c r="G46" s="24">
        <f t="shared" si="15"/>
        <v>19800.000000000007</v>
      </c>
      <c r="H46" s="24">
        <f t="shared" si="15"/>
        <v>0</v>
      </c>
      <c r="I46" s="24">
        <f t="shared" si="15"/>
        <v>0</v>
      </c>
      <c r="J46" s="25"/>
      <c r="K46" s="24">
        <f>+K43-K44</f>
        <v>49800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8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8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8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8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8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8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8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8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8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8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8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8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8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8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8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8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8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8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8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8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8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8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8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8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8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8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8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8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8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8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8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8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8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8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8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8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8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8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8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8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8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8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8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8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8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8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8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8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8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8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8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8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8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8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8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8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8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8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8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8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8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8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8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8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18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8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8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8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8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8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8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8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8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8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8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8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8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8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8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8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8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8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8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18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18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18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18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18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18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18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18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18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18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18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18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18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18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18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18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18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18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18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18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18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18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8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8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18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18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18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18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8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18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18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8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8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8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18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8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8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8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8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8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8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8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18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18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18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18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18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18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18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18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18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18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18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18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18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18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18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18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18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8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18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18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8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8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18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18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18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18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18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18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18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18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18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18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18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18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18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8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18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18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18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18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18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18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8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8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18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18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18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8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8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18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18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18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8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18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18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8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8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8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ht="18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18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18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18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18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18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18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8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18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18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18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18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18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18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18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 ht="18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 ht="18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 ht="18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 ht="18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 ht="18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 ht="18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 ht="18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 ht="18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 ht="18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 ht="18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 ht="18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 ht="18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 ht="18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 ht="18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 ht="18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 ht="18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 ht="18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ht="18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ht="18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ht="18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ht="18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ht="18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18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18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18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18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18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18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18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18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18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18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ht="18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ht="18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ht="18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ht="18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ht="18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ht="18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18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18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18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18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18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18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18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18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18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18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18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18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18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18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18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18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8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8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8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8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8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8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8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8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8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8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18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18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18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18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18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18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18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18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18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18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18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18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18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18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18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18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18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18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18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18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18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18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18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18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18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18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18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18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18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18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18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18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18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18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18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18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18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18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18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8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8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8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8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8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8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8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8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8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8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8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8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8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8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8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8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8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8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8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8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8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8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8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8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8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8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8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8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8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8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8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8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8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8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8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8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8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8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8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8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8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8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8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8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8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8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8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8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8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8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8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8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8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8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8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8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8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8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8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8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8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8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8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8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8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8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8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8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8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8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8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8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8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8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8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8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8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8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8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8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8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8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8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8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8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8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8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8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8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8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8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8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8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8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8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8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8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8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8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8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8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8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8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8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8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8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8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8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8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8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8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8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8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8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8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8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8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8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8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8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8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8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8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8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8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8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8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8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8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8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8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8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8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8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8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8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8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8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8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8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8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8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8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8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8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8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8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8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8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8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8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8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8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8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8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8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8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8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8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8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8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8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8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8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8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8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8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8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8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8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8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8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8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8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8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8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8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8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8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8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8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8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8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8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8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8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8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8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8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8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8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8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8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8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8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8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8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8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8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8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8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8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8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8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8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8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8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8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8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8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8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8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8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8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8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8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8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8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8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8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8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8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8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8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8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18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18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18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18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18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18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18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18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18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18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18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18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18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18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18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18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18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18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18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18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18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18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18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18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18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18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18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18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18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18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18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18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18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18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18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18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18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18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18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18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18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18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18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18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18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18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18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18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18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18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18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18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18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18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18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18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18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18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18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18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18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18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18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18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18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18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18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18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18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18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18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18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18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18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18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18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18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18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18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18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18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18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18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18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18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18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18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18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18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18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18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18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18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18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18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18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18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18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18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18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18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18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18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18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18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18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18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18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18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18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18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18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18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18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18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18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18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18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18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18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18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18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18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18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18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18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18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18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18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18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18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18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18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18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18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18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18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18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18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18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18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18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18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18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18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18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18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18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18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18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18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18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18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18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18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18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18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18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18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18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18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18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18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18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18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18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18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18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18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18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18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18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18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18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18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18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18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18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18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18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18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18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18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18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18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18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18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18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18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18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18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18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18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18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18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18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18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18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18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18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18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18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18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18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18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18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18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18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18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18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18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18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18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18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18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18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18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18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18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18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18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18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18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18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18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18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18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18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18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18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18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18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18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18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18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18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18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18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18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18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18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18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18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18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18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18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18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18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18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18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18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18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18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18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18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18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18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18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18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18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18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18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18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18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18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18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18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18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18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18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18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18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18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18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18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18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18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18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18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18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18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18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18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18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18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18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18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18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18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18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18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18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18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18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18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18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18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18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18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18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18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18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18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18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18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18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18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18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18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18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18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18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18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18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18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18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18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18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18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18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18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18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18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18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18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18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18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18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18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18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18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18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18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18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18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18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18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18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18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18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18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18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18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18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18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18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18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18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18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18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18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18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18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18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18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18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18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18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18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8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18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18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18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18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18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18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8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18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18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18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18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18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18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18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18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18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18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18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18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18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18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18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18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18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18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18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18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18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18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18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18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18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18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18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18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18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18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18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18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18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18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18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18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18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18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18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18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18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18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18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18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18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18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18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18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18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18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18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18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18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18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18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18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18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18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18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18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18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</sheetData>
  <pageMargins left="0.31496062992125984" right="0.31496062992125984" top="0.35433070866141736" bottom="0.3543307086614173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Cover</vt:lpstr>
      <vt:lpstr>Sintesi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Paoli</dc:creator>
  <cp:lastModifiedBy>Microsoft Office User</cp:lastModifiedBy>
  <dcterms:created xsi:type="dcterms:W3CDTF">2022-03-29T15:51:38Z</dcterms:created>
  <dcterms:modified xsi:type="dcterms:W3CDTF">2022-05-24T17:02:56Z</dcterms:modified>
</cp:coreProperties>
</file>